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75" windowWidth="16275" windowHeight="7995" activeTab="1"/>
  </bookViews>
  <sheets>
    <sheet name="Budget" sheetId="1" r:id="rId1"/>
    <sheet name="Sheet3" sheetId="2" r:id="rId2"/>
  </sheets>
  <definedNames>
    <definedName name="_xlnm.Print_Area" localSheetId="0">'Budget'!$A$1:$I$73</definedName>
  </definedNames>
  <calcPr fullCalcOnLoad="1"/>
</workbook>
</file>

<file path=xl/sharedStrings.xml><?xml version="1.0" encoding="utf-8"?>
<sst xmlns="http://schemas.openxmlformats.org/spreadsheetml/2006/main" count="79" uniqueCount="67">
  <si>
    <t>Proposed                      Income</t>
  </si>
  <si>
    <t>Canada Imperial Crown War</t>
  </si>
  <si>
    <t>NE Imperial Crown War</t>
  </si>
  <si>
    <t>NW Imperial Crown War</t>
  </si>
  <si>
    <t>SE Imperial Crown War</t>
  </si>
  <si>
    <t>SW Imperial Crown War</t>
  </si>
  <si>
    <t>Canada Banner War</t>
  </si>
  <si>
    <t>NW Banner War</t>
  </si>
  <si>
    <t>SW Banner War</t>
  </si>
  <si>
    <t>Imperial Coronation</t>
  </si>
  <si>
    <t>Fund Raising</t>
  </si>
  <si>
    <t>Memberships</t>
  </si>
  <si>
    <t>Life Time Memberships</t>
  </si>
  <si>
    <t>Total Proposed Income</t>
  </si>
  <si>
    <t>Annual Operating Expenses</t>
  </si>
  <si>
    <t>Imperial Budget                                                                                                                      2012-2013</t>
  </si>
  <si>
    <t>Proposed                     Budget</t>
  </si>
  <si>
    <t>Canda Imperial Crown War</t>
  </si>
  <si>
    <t>Canda Banner War</t>
  </si>
  <si>
    <t>Imperial Travel (4)</t>
  </si>
  <si>
    <t>Imperial Travel Fund (Fund Raising)</t>
  </si>
  <si>
    <t>Corporate Travel (2)</t>
  </si>
  <si>
    <t>Estates Meetings</t>
  </si>
  <si>
    <t>Administration</t>
  </si>
  <si>
    <t>Expenses for Change Over</t>
  </si>
  <si>
    <t xml:space="preserve">Contingency Fund </t>
  </si>
  <si>
    <t xml:space="preserve">P.O. Box </t>
  </si>
  <si>
    <t>Storage Unit (Stroe Quest)</t>
  </si>
  <si>
    <t>Website</t>
  </si>
  <si>
    <t>Bank Charges</t>
  </si>
  <si>
    <t>Start Up / Small Chapters</t>
  </si>
  <si>
    <t>State Registrations (Corporate Fillings)</t>
  </si>
  <si>
    <t>Accounting CPA - IRS/Arizona</t>
  </si>
  <si>
    <t>Insurance Directors &amp; Officers</t>
  </si>
  <si>
    <t>Insurance Liability</t>
  </si>
  <si>
    <t>Imperial Audit (Accrual Every year)</t>
  </si>
  <si>
    <t>Costs</t>
  </si>
  <si>
    <t>Income</t>
  </si>
  <si>
    <t>Operating Expenses</t>
  </si>
  <si>
    <t>Total Costs and Operating Expenses</t>
  </si>
  <si>
    <t>Sub Total Expenses</t>
  </si>
  <si>
    <t>Net Income Minus Costs and Expenses</t>
  </si>
  <si>
    <t xml:space="preserve">Quicken </t>
  </si>
  <si>
    <t>Total</t>
  </si>
  <si>
    <t>Notes:</t>
  </si>
  <si>
    <t>$1525 was raised to pay costs for East Coast Banner War</t>
  </si>
  <si>
    <t>NE Banner War</t>
  </si>
  <si>
    <t>SE Banner War</t>
  </si>
  <si>
    <t>Legal</t>
  </si>
  <si>
    <t>Bad Checks</t>
  </si>
  <si>
    <t>Actuals as of February 28 2014</t>
  </si>
  <si>
    <t>Financial Report</t>
  </si>
  <si>
    <t>Adrian Empire Corporate Account</t>
  </si>
  <si>
    <t>Deposits Accounts :</t>
  </si>
  <si>
    <t>Restricted Sub Accounts :</t>
  </si>
  <si>
    <t>Small Chapters Accounts Held:</t>
  </si>
  <si>
    <t>Petty Cash Held by Chapters :</t>
  </si>
  <si>
    <t xml:space="preserve">Restricted Funds </t>
  </si>
  <si>
    <t>Tax Filing</t>
  </si>
  <si>
    <t>Imperial Storeage Unit</t>
  </si>
  <si>
    <t>Financial Review</t>
  </si>
  <si>
    <t>Restricted Sub Account Total:</t>
  </si>
  <si>
    <t>Less Accrual</t>
  </si>
  <si>
    <t>Insurance - Liability</t>
  </si>
  <si>
    <t>Insurance - Directors</t>
  </si>
  <si>
    <t>Total Available :</t>
  </si>
  <si>
    <t>Savings Account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</si>
</sst>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wrapText="1"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32" fillId="0" borderId="11" xfId="42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43" fontId="0" fillId="0" borderId="0" xfId="42" applyFont="1" applyAlignment="1">
      <alignment wrapText="1"/>
    </xf>
    <xf numFmtId="43" fontId="0" fillId="0" borderId="12" xfId="42" applyFont="1" applyBorder="1" applyAlignment="1">
      <alignment/>
    </xf>
    <xf numFmtId="43" fontId="0" fillId="0" borderId="12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F48" sqref="F48"/>
    </sheetView>
  </sheetViews>
  <sheetFormatPr defaultColWidth="9.140625" defaultRowHeight="15"/>
  <cols>
    <col min="1" max="1" width="46.00390625" style="0" customWidth="1"/>
    <col min="2" max="2" width="14.57421875" style="0" customWidth="1"/>
    <col min="3" max="3" width="16.00390625" style="0" customWidth="1"/>
    <col min="4" max="4" width="17.421875" style="11" customWidth="1"/>
    <col min="5" max="5" width="14.7109375" style="14" customWidth="1"/>
    <col min="6" max="6" width="18.28125" style="14" customWidth="1"/>
    <col min="7" max="7" width="21.140625" style="0" bestFit="1" customWidth="1"/>
    <col min="8" max="8" width="23.57421875" style="0" customWidth="1"/>
    <col min="9" max="9" width="24.28125" style="0" customWidth="1"/>
    <col min="10" max="10" width="10.8515625" style="0" bestFit="1" customWidth="1"/>
  </cols>
  <sheetData>
    <row r="1" spans="1:2" ht="28.5" customHeight="1">
      <c r="A1" s="23" t="s">
        <v>15</v>
      </c>
      <c r="B1" s="24"/>
    </row>
    <row r="2" spans="1:9" ht="29.25" customHeight="1">
      <c r="A2" s="9" t="s">
        <v>37</v>
      </c>
      <c r="B2" s="1" t="s">
        <v>0</v>
      </c>
      <c r="C2" s="4" t="s">
        <v>50</v>
      </c>
      <c r="D2" s="12"/>
      <c r="E2" s="20"/>
      <c r="F2" s="20"/>
      <c r="G2" t="s">
        <v>43</v>
      </c>
      <c r="I2" t="s">
        <v>44</v>
      </c>
    </row>
    <row r="3" spans="1:8" ht="15">
      <c r="A3" t="s">
        <v>1</v>
      </c>
      <c r="B3" s="2">
        <v>0</v>
      </c>
      <c r="C3" s="5"/>
      <c r="G3" s="6">
        <f>C3+D3+E3+F3</f>
        <v>0</v>
      </c>
      <c r="H3" s="19">
        <f>+G3-B3</f>
        <v>0</v>
      </c>
    </row>
    <row r="4" spans="1:8" ht="15">
      <c r="A4" t="s">
        <v>2</v>
      </c>
      <c r="B4" s="2">
        <v>771</v>
      </c>
      <c r="C4" s="5"/>
      <c r="G4" s="6">
        <f aca="true" t="shared" si="0" ref="G4:G21">C4+D4+E4+F4</f>
        <v>0</v>
      </c>
      <c r="H4" s="19">
        <f>+G4-B4</f>
        <v>-771</v>
      </c>
    </row>
    <row r="5" spans="1:8" ht="15">
      <c r="A5" t="s">
        <v>3</v>
      </c>
      <c r="B5" s="2">
        <v>526</v>
      </c>
      <c r="C5" s="5"/>
      <c r="G5" s="6">
        <f t="shared" si="0"/>
        <v>0</v>
      </c>
      <c r="H5" s="19">
        <f>+G5-B5</f>
        <v>-526</v>
      </c>
    </row>
    <row r="6" spans="1:8" ht="15">
      <c r="A6" t="s">
        <v>4</v>
      </c>
      <c r="B6" s="2">
        <v>1449</v>
      </c>
      <c r="C6" s="5"/>
      <c r="G6" s="6">
        <f t="shared" si="0"/>
        <v>0</v>
      </c>
      <c r="H6" s="19">
        <f>+G6-B6</f>
        <v>-1449</v>
      </c>
    </row>
    <row r="7" spans="1:8" ht="15">
      <c r="A7" t="s">
        <v>5</v>
      </c>
      <c r="B7" s="2">
        <v>1320</v>
      </c>
      <c r="C7" s="5"/>
      <c r="G7" s="6">
        <f t="shared" si="0"/>
        <v>0</v>
      </c>
      <c r="H7" s="19">
        <f>+G7-B7</f>
        <v>-1320</v>
      </c>
    </row>
    <row r="8" spans="2:7" ht="15">
      <c r="B8" s="2"/>
      <c r="C8" s="5"/>
      <c r="G8" s="6">
        <f t="shared" si="0"/>
        <v>0</v>
      </c>
    </row>
    <row r="9" spans="1:8" ht="15">
      <c r="A9" t="s">
        <v>6</v>
      </c>
      <c r="B9" s="2">
        <v>0</v>
      </c>
      <c r="C9" s="5"/>
      <c r="G9" s="6">
        <f t="shared" si="0"/>
        <v>0</v>
      </c>
      <c r="H9" s="19">
        <f>+G9-B9</f>
        <v>0</v>
      </c>
    </row>
    <row r="10" spans="1:8" ht="15">
      <c r="A10" t="s">
        <v>46</v>
      </c>
      <c r="B10" s="2">
        <v>315</v>
      </c>
      <c r="C10" s="5"/>
      <c r="G10" s="6">
        <f t="shared" si="0"/>
        <v>0</v>
      </c>
      <c r="H10" s="19">
        <f>+G10-B10</f>
        <v>-315</v>
      </c>
    </row>
    <row r="11" spans="1:8" ht="15">
      <c r="A11" t="s">
        <v>47</v>
      </c>
      <c r="B11" s="2">
        <v>0</v>
      </c>
      <c r="C11" s="14"/>
      <c r="D11" s="14"/>
      <c r="G11" s="6">
        <f>C11+D11+E11+F11</f>
        <v>0</v>
      </c>
      <c r="H11" s="19">
        <f>+G11-B11</f>
        <v>0</v>
      </c>
    </row>
    <row r="12" spans="1:8" ht="15.75" thickBot="1">
      <c r="A12" t="s">
        <v>7</v>
      </c>
      <c r="B12" s="2">
        <v>749</v>
      </c>
      <c r="C12" s="5"/>
      <c r="G12" s="6">
        <f t="shared" si="0"/>
        <v>0</v>
      </c>
      <c r="H12" s="19">
        <f>+G12-B12</f>
        <v>-749</v>
      </c>
    </row>
    <row r="13" spans="1:10" ht="15.75" thickBot="1">
      <c r="A13" t="s">
        <v>8</v>
      </c>
      <c r="B13" s="2">
        <v>1263</v>
      </c>
      <c r="C13" s="5"/>
      <c r="G13" s="6">
        <f t="shared" si="0"/>
        <v>0</v>
      </c>
      <c r="H13" s="19">
        <f>+G13-B13</f>
        <v>-1263</v>
      </c>
      <c r="J13" s="15"/>
    </row>
    <row r="14" spans="2:7" ht="15">
      <c r="B14" s="2"/>
      <c r="C14" s="5"/>
      <c r="G14" s="6">
        <f t="shared" si="0"/>
        <v>0</v>
      </c>
    </row>
    <row r="15" spans="1:8" ht="15">
      <c r="A15" t="s">
        <v>9</v>
      </c>
      <c r="B15" s="2">
        <v>0</v>
      </c>
      <c r="C15" s="5"/>
      <c r="G15" s="6">
        <f t="shared" si="0"/>
        <v>0</v>
      </c>
      <c r="H15" s="19">
        <f>+G15-B15</f>
        <v>0</v>
      </c>
    </row>
    <row r="16" spans="1:9" ht="15">
      <c r="A16" t="s">
        <v>10</v>
      </c>
      <c r="B16" s="2">
        <v>1137</v>
      </c>
      <c r="C16" s="5"/>
      <c r="G16" s="6">
        <f t="shared" si="0"/>
        <v>0</v>
      </c>
      <c r="H16" s="19">
        <f>+G16-B16</f>
        <v>-1137</v>
      </c>
      <c r="I16" s="24" t="s">
        <v>45</v>
      </c>
    </row>
    <row r="17" spans="2:9" ht="15">
      <c r="B17" s="2"/>
      <c r="C17" s="5"/>
      <c r="G17" s="6">
        <f t="shared" si="0"/>
        <v>0</v>
      </c>
      <c r="I17" s="24"/>
    </row>
    <row r="18" spans="1:8" ht="15">
      <c r="A18" t="s">
        <v>11</v>
      </c>
      <c r="B18" s="2">
        <v>23283</v>
      </c>
      <c r="C18" s="5">
        <f>1751+549+530+48+308+15+500+350+579+114</f>
        <v>4744</v>
      </c>
      <c r="G18" s="6">
        <f t="shared" si="0"/>
        <v>4744</v>
      </c>
      <c r="H18" s="19">
        <f>+G18-B18</f>
        <v>-18539</v>
      </c>
    </row>
    <row r="19" spans="1:8" ht="15">
      <c r="A19" t="s">
        <v>12</v>
      </c>
      <c r="B19" s="2">
        <v>1500</v>
      </c>
      <c r="C19" s="5"/>
      <c r="G19" s="6">
        <f t="shared" si="0"/>
        <v>0</v>
      </c>
      <c r="H19" s="19">
        <f>+G19-B19</f>
        <v>-1500</v>
      </c>
    </row>
    <row r="20" spans="2:7" ht="15.75" thickBot="1">
      <c r="B20" s="2"/>
      <c r="G20" s="6">
        <f t="shared" si="0"/>
        <v>0</v>
      </c>
    </row>
    <row r="21" spans="1:8" ht="15.75" thickBot="1">
      <c r="A21" t="s">
        <v>13</v>
      </c>
      <c r="B21" s="3">
        <f>SUM(B3:B20)</f>
        <v>32313</v>
      </c>
      <c r="C21" s="8">
        <f>SUM(C3:C19)</f>
        <v>4744</v>
      </c>
      <c r="D21" s="8">
        <f>SUM(D3:D19)</f>
        <v>0</v>
      </c>
      <c r="E21" s="8">
        <f>SUM(E3:E19)</f>
        <v>0</v>
      </c>
      <c r="F21" s="8">
        <f>SUM(F3:F19)</f>
        <v>0</v>
      </c>
      <c r="G21" s="7">
        <f t="shared" si="0"/>
        <v>4744</v>
      </c>
      <c r="H21" s="8">
        <f>SUM(H3:H19)</f>
        <v>-27569</v>
      </c>
    </row>
    <row r="22" ht="15.75" thickTop="1"/>
    <row r="24" spans="1:2" ht="15">
      <c r="A24" s="23" t="s">
        <v>14</v>
      </c>
      <c r="B24" s="23"/>
    </row>
    <row r="25" ht="15">
      <c r="B25" s="23" t="s">
        <v>16</v>
      </c>
    </row>
    <row r="26" spans="1:2" ht="15">
      <c r="A26" s="10" t="s">
        <v>36</v>
      </c>
      <c r="B26" s="23"/>
    </row>
    <row r="28" spans="1:8" ht="15">
      <c r="A28" t="s">
        <v>17</v>
      </c>
      <c r="B28" s="5">
        <v>0</v>
      </c>
      <c r="C28" s="5"/>
      <c r="G28" s="6">
        <f>C28+D28+E28+F28</f>
        <v>0</v>
      </c>
      <c r="H28" s="6">
        <f>+G28-B28</f>
        <v>0</v>
      </c>
    </row>
    <row r="29" spans="1:8" ht="15">
      <c r="A29" t="s">
        <v>2</v>
      </c>
      <c r="B29" s="5">
        <v>651</v>
      </c>
      <c r="C29" s="5"/>
      <c r="G29" s="6">
        <f>C29+D29+E29+F29</f>
        <v>0</v>
      </c>
      <c r="H29" s="6">
        <f>+G29-B29</f>
        <v>-651</v>
      </c>
    </row>
    <row r="30" spans="1:8" ht="15">
      <c r="A30" t="s">
        <v>3</v>
      </c>
      <c r="B30" s="5">
        <v>408</v>
      </c>
      <c r="C30" s="5"/>
      <c r="G30" s="6">
        <f>C30+D30+E30+F30</f>
        <v>0</v>
      </c>
      <c r="H30" s="6">
        <f>+G30-B30</f>
        <v>-408</v>
      </c>
    </row>
    <row r="31" spans="1:8" ht="15">
      <c r="A31" t="s">
        <v>4</v>
      </c>
      <c r="B31" s="5">
        <v>863</v>
      </c>
      <c r="C31" s="5"/>
      <c r="G31" s="6">
        <f>C31+D31+E31+F31</f>
        <v>0</v>
      </c>
      <c r="H31" s="6">
        <f>+G31-B31</f>
        <v>-863</v>
      </c>
    </row>
    <row r="32" spans="1:8" ht="15">
      <c r="A32" t="s">
        <v>5</v>
      </c>
      <c r="B32" s="5">
        <v>820</v>
      </c>
      <c r="C32" s="5"/>
      <c r="G32" s="6">
        <f>C32+D32+E32+F32</f>
        <v>0</v>
      </c>
      <c r="H32" s="6">
        <f>+G32-B32</f>
        <v>-820</v>
      </c>
    </row>
    <row r="33" spans="2:3" ht="15">
      <c r="B33" s="5"/>
      <c r="C33" s="5"/>
    </row>
    <row r="34" spans="1:8" ht="15">
      <c r="A34" t="s">
        <v>18</v>
      </c>
      <c r="B34" s="5">
        <v>16</v>
      </c>
      <c r="C34" s="5"/>
      <c r="G34" s="6">
        <f>C34+D34+E34+F34</f>
        <v>0</v>
      </c>
      <c r="H34" s="6">
        <f>+G34-B34</f>
        <v>-16</v>
      </c>
    </row>
    <row r="35" spans="1:8" ht="15">
      <c r="A35" t="s">
        <v>46</v>
      </c>
      <c r="B35" s="5">
        <v>264</v>
      </c>
      <c r="C35" s="5"/>
      <c r="G35" s="6">
        <f>C35+D35+E35+F35</f>
        <v>0</v>
      </c>
      <c r="H35" s="6">
        <f>+G35-B35</f>
        <v>-264</v>
      </c>
    </row>
    <row r="36" spans="1:8" ht="15">
      <c r="A36" t="s">
        <v>47</v>
      </c>
      <c r="B36" s="14">
        <v>0</v>
      </c>
      <c r="C36" s="14"/>
      <c r="D36" s="14"/>
      <c r="G36" s="6">
        <f>C36+D36+E36+F36</f>
        <v>0</v>
      </c>
      <c r="H36" s="6">
        <f>+G36-B36</f>
        <v>0</v>
      </c>
    </row>
    <row r="37" spans="1:8" ht="15">
      <c r="A37" t="s">
        <v>7</v>
      </c>
      <c r="B37" s="5">
        <v>402</v>
      </c>
      <c r="C37" s="5"/>
      <c r="G37" s="6">
        <f>C37+D37+E37+F37</f>
        <v>0</v>
      </c>
      <c r="H37" s="6">
        <f>+G37-B37</f>
        <v>-402</v>
      </c>
    </row>
    <row r="38" spans="1:8" ht="15">
      <c r="A38" t="s">
        <v>8</v>
      </c>
      <c r="B38" s="5">
        <v>398</v>
      </c>
      <c r="C38" s="5"/>
      <c r="D38" s="11">
        <v>300</v>
      </c>
      <c r="G38" s="6">
        <f>C38+D38+E38+F38</f>
        <v>300</v>
      </c>
      <c r="H38" s="6">
        <f>+G38-B38</f>
        <v>-98</v>
      </c>
    </row>
    <row r="39" spans="3:11" ht="15">
      <c r="C39" s="5"/>
      <c r="K39" s="16"/>
    </row>
    <row r="40" spans="1:11" ht="15">
      <c r="A40" t="s">
        <v>9</v>
      </c>
      <c r="B40" s="5">
        <v>0</v>
      </c>
      <c r="C40" s="5"/>
      <c r="G40" s="6">
        <f>C40+D40+E40+F40</f>
        <v>0</v>
      </c>
      <c r="H40" s="6">
        <f>+G40-B40</f>
        <v>0</v>
      </c>
      <c r="K40" s="16"/>
    </row>
    <row r="41" spans="1:11" ht="15">
      <c r="A41" t="s">
        <v>10</v>
      </c>
      <c r="B41" s="5">
        <v>0</v>
      </c>
      <c r="C41" s="5"/>
      <c r="G41" s="6">
        <f>C41+D41+E41+F41</f>
        <v>0</v>
      </c>
      <c r="H41" s="6">
        <f>+G41-B41</f>
        <v>0</v>
      </c>
      <c r="K41" s="16"/>
    </row>
    <row r="42" spans="2:11" ht="15.75" thickBot="1">
      <c r="B42" s="14"/>
      <c r="C42" s="14"/>
      <c r="D42" s="14"/>
      <c r="G42" s="6"/>
      <c r="H42" s="6"/>
      <c r="K42" s="16"/>
    </row>
    <row r="43" spans="1:11" ht="15">
      <c r="A43" t="s">
        <v>38</v>
      </c>
      <c r="B43" s="21">
        <f>SUM(B28:B41)</f>
        <v>3822</v>
      </c>
      <c r="C43" s="21">
        <f>SUM(C28:C41)</f>
        <v>0</v>
      </c>
      <c r="D43" s="21">
        <f>SUM(D28:D41)</f>
        <v>300</v>
      </c>
      <c r="E43" s="21">
        <f>SUM(E28:E41)</f>
        <v>0</v>
      </c>
      <c r="F43" s="21">
        <f>SUM(F28:F41)</f>
        <v>0</v>
      </c>
      <c r="G43" s="22">
        <f>C43+D43+E43+F43</f>
        <v>300</v>
      </c>
      <c r="H43" s="22">
        <f>+G43-B43</f>
        <v>-3522</v>
      </c>
      <c r="K43" s="17"/>
    </row>
    <row r="44" spans="2:11" ht="15">
      <c r="B44" s="5"/>
      <c r="C44" s="5"/>
      <c r="G44" s="6">
        <f>C44+D44+E44+F44</f>
        <v>0</v>
      </c>
      <c r="H44" s="6">
        <f>+G44-B44</f>
        <v>0</v>
      </c>
      <c r="K44" s="16"/>
    </row>
    <row r="45" spans="1:11" ht="15">
      <c r="A45" s="10" t="s">
        <v>38</v>
      </c>
      <c r="B45" s="5"/>
      <c r="C45" s="5"/>
      <c r="K45" s="16"/>
    </row>
    <row r="46" ht="15">
      <c r="C46" s="5"/>
    </row>
    <row r="47" spans="1:8" ht="15">
      <c r="A47" t="s">
        <v>19</v>
      </c>
      <c r="B47" s="5">
        <v>4068</v>
      </c>
      <c r="C47" s="5">
        <f>358.45+232.9+232.9+232.9+232.9-239.9</f>
        <v>1050.15</v>
      </c>
      <c r="D47" s="13"/>
      <c r="G47" s="6">
        <f aca="true" t="shared" si="1" ref="G47:G62">C47+D47+E47+F47</f>
        <v>1050.15</v>
      </c>
      <c r="H47" s="6">
        <f aca="true" t="shared" si="2" ref="H47:H62">+G47-B47</f>
        <v>-3017.85</v>
      </c>
    </row>
    <row r="48" spans="1:8" ht="15">
      <c r="A48" t="s">
        <v>20</v>
      </c>
      <c r="B48" s="5">
        <v>0</v>
      </c>
      <c r="C48" s="5"/>
      <c r="G48" s="6">
        <f t="shared" si="1"/>
        <v>0</v>
      </c>
      <c r="H48" s="6">
        <f t="shared" si="2"/>
        <v>0</v>
      </c>
    </row>
    <row r="49" spans="1:8" ht="15">
      <c r="A49" t="s">
        <v>21</v>
      </c>
      <c r="B49" s="5">
        <v>2526</v>
      </c>
      <c r="C49" s="5">
        <v>503</v>
      </c>
      <c r="G49" s="6">
        <f t="shared" si="1"/>
        <v>503</v>
      </c>
      <c r="H49" s="6">
        <f t="shared" si="2"/>
        <v>-2023</v>
      </c>
    </row>
    <row r="50" spans="1:8" ht="15">
      <c r="A50" t="s">
        <v>22</v>
      </c>
      <c r="B50" s="5">
        <v>1493</v>
      </c>
      <c r="C50" s="5"/>
      <c r="G50" s="6">
        <f t="shared" si="1"/>
        <v>0</v>
      </c>
      <c r="H50" s="6">
        <f t="shared" si="2"/>
        <v>-1493</v>
      </c>
    </row>
    <row r="51" spans="1:8" ht="15">
      <c r="A51" t="s">
        <v>23</v>
      </c>
      <c r="B51" s="5">
        <v>1451</v>
      </c>
      <c r="C51" s="5">
        <v>126.83</v>
      </c>
      <c r="G51" s="6">
        <f t="shared" si="1"/>
        <v>126.83</v>
      </c>
      <c r="H51" s="6">
        <f t="shared" si="2"/>
        <v>-1324.17</v>
      </c>
    </row>
    <row r="52" spans="1:8" ht="15">
      <c r="A52" t="s">
        <v>24</v>
      </c>
      <c r="B52" s="5">
        <v>158</v>
      </c>
      <c r="C52" s="5"/>
      <c r="G52" s="6">
        <f t="shared" si="1"/>
        <v>0</v>
      </c>
      <c r="H52" s="6">
        <f t="shared" si="2"/>
        <v>-158</v>
      </c>
    </row>
    <row r="53" spans="1:8" ht="15">
      <c r="A53" t="s">
        <v>25</v>
      </c>
      <c r="B53" s="5">
        <v>154</v>
      </c>
      <c r="C53" s="5"/>
      <c r="G53" s="6">
        <f t="shared" si="1"/>
        <v>0</v>
      </c>
      <c r="H53" s="6">
        <f t="shared" si="2"/>
        <v>-154</v>
      </c>
    </row>
    <row r="54" spans="1:8" ht="15">
      <c r="A54" t="s">
        <v>48</v>
      </c>
      <c r="B54" s="14">
        <v>4000</v>
      </c>
      <c r="C54" s="14"/>
      <c r="D54" s="14"/>
      <c r="G54" s="6">
        <f>C54+D54+E54+F54</f>
        <v>0</v>
      </c>
      <c r="H54" s="6">
        <f>+G54-B54</f>
        <v>-4000</v>
      </c>
    </row>
    <row r="55" spans="1:8" ht="15">
      <c r="A55" t="s">
        <v>26</v>
      </c>
      <c r="B55" s="5">
        <v>140</v>
      </c>
      <c r="C55" s="5"/>
      <c r="G55" s="6">
        <f t="shared" si="1"/>
        <v>0</v>
      </c>
      <c r="H55" s="6">
        <f t="shared" si="2"/>
        <v>-140</v>
      </c>
    </row>
    <row r="56" spans="1:8" ht="15">
      <c r="A56" t="s">
        <v>27</v>
      </c>
      <c r="B56" s="5">
        <v>1456</v>
      </c>
      <c r="C56" s="5">
        <v>1574</v>
      </c>
      <c r="G56" s="6">
        <f t="shared" si="1"/>
        <v>1574</v>
      </c>
      <c r="H56" s="6">
        <f t="shared" si="2"/>
        <v>118</v>
      </c>
    </row>
    <row r="57" spans="1:8" ht="15">
      <c r="A57" t="s">
        <v>28</v>
      </c>
      <c r="B57" s="5">
        <v>0</v>
      </c>
      <c r="C57" s="5"/>
      <c r="G57" s="6">
        <f t="shared" si="1"/>
        <v>0</v>
      </c>
      <c r="H57" s="6">
        <f t="shared" si="2"/>
        <v>0</v>
      </c>
    </row>
    <row r="58" spans="1:8" ht="15">
      <c r="A58" t="s">
        <v>42</v>
      </c>
      <c r="B58" s="5">
        <v>347</v>
      </c>
      <c r="C58" s="5">
        <f>29.07+29.07+29.07+29.07-29.07+29.07</f>
        <v>116.28</v>
      </c>
      <c r="G58" s="6">
        <f t="shared" si="1"/>
        <v>116.28</v>
      </c>
      <c r="H58" s="6">
        <f t="shared" si="2"/>
        <v>-230.72</v>
      </c>
    </row>
    <row r="59" spans="1:8" ht="15">
      <c r="A59" t="s">
        <v>29</v>
      </c>
      <c r="B59" s="5">
        <v>49</v>
      </c>
      <c r="C59" s="5"/>
      <c r="G59" s="6">
        <f t="shared" si="1"/>
        <v>0</v>
      </c>
      <c r="H59" s="6">
        <f t="shared" si="2"/>
        <v>-49</v>
      </c>
    </row>
    <row r="60" spans="1:8" ht="15">
      <c r="A60" t="s">
        <v>49</v>
      </c>
      <c r="B60" s="14">
        <v>0</v>
      </c>
      <c r="C60" s="14"/>
      <c r="D60" s="14"/>
      <c r="G60" s="6">
        <f>C60+D60+E60+F60</f>
        <v>0</v>
      </c>
      <c r="H60" s="6">
        <f>+G60-B60</f>
        <v>0</v>
      </c>
    </row>
    <row r="61" spans="1:8" ht="15">
      <c r="A61" t="s">
        <v>30</v>
      </c>
      <c r="B61" s="5">
        <v>100</v>
      </c>
      <c r="C61" s="5"/>
      <c r="G61" s="6">
        <f t="shared" si="1"/>
        <v>0</v>
      </c>
      <c r="H61" s="6">
        <f t="shared" si="2"/>
        <v>-100</v>
      </c>
    </row>
    <row r="62" spans="1:8" ht="15">
      <c r="A62" t="s">
        <v>31</v>
      </c>
      <c r="B62" s="5">
        <v>241</v>
      </c>
      <c r="C62" s="5"/>
      <c r="G62" s="6">
        <f t="shared" si="1"/>
        <v>0</v>
      </c>
      <c r="H62" s="6">
        <f t="shared" si="2"/>
        <v>-241</v>
      </c>
    </row>
    <row r="63" ht="15">
      <c r="C63" s="5"/>
    </row>
    <row r="64" spans="1:8" ht="15">
      <c r="A64" t="s">
        <v>32</v>
      </c>
      <c r="B64" s="5">
        <v>950</v>
      </c>
      <c r="C64" s="5"/>
      <c r="G64" s="6">
        <f>C64+D64+E64+F64</f>
        <v>0</v>
      </c>
      <c r="H64" s="6">
        <f>+G64-B64</f>
        <v>-950</v>
      </c>
    </row>
    <row r="65" spans="1:8" ht="15">
      <c r="A65" t="s">
        <v>33</v>
      </c>
      <c r="B65" s="5">
        <v>681</v>
      </c>
      <c r="C65" s="5"/>
      <c r="G65" s="6">
        <f>C65+D65+E65+F65</f>
        <v>0</v>
      </c>
      <c r="H65" s="6">
        <f>+G65-B65</f>
        <v>-681</v>
      </c>
    </row>
    <row r="66" spans="1:8" ht="15">
      <c r="A66" t="s">
        <v>34</v>
      </c>
      <c r="B66" s="5">
        <v>8021</v>
      </c>
      <c r="C66" s="5"/>
      <c r="G66" s="6">
        <f>C66+D66+E66+F66</f>
        <v>0</v>
      </c>
      <c r="H66" s="6">
        <f>+G66-B66</f>
        <v>-8021</v>
      </c>
    </row>
    <row r="67" ht="15">
      <c r="C67" s="5"/>
    </row>
    <row r="68" spans="1:8" ht="15">
      <c r="A68" t="s">
        <v>35</v>
      </c>
      <c r="B68" s="5">
        <v>2500</v>
      </c>
      <c r="C68" s="5"/>
      <c r="G68" s="6">
        <f>C68+D68+E68+F68</f>
        <v>0</v>
      </c>
      <c r="H68" s="6">
        <f>+G68-B68</f>
        <v>-2500</v>
      </c>
    </row>
    <row r="69" spans="1:8" ht="15">
      <c r="A69" t="s">
        <v>40</v>
      </c>
      <c r="B69" s="6">
        <f>SUM(B47:B68)</f>
        <v>28335</v>
      </c>
      <c r="C69" s="6">
        <f>SUM(C47:C68)</f>
        <v>3370.26</v>
      </c>
      <c r="D69" s="6">
        <f>SUM(D47:D68)</f>
        <v>0</v>
      </c>
      <c r="E69" s="6">
        <f>SUM(E47:E68)</f>
        <v>0</v>
      </c>
      <c r="F69" s="6">
        <f>SUM(F47:F68)</f>
        <v>0</v>
      </c>
      <c r="G69" s="6">
        <f>C69+D69+E69+F69</f>
        <v>3370.26</v>
      </c>
      <c r="H69" s="6">
        <f>+G69-B69</f>
        <v>-24964.739999999998</v>
      </c>
    </row>
    <row r="70" spans="2:4" ht="15.75" thickBot="1">
      <c r="B70" s="6"/>
      <c r="C70" s="5"/>
      <c r="D70" s="5"/>
    </row>
    <row r="71" spans="1:10" ht="15.75" thickBot="1">
      <c r="A71" t="s">
        <v>39</v>
      </c>
      <c r="B71" s="7">
        <f>+B69+B43</f>
        <v>32157</v>
      </c>
      <c r="C71" s="7">
        <f>+C69+C43</f>
        <v>3370.26</v>
      </c>
      <c r="D71" s="7">
        <f>+D69+D43</f>
        <v>300</v>
      </c>
      <c r="E71" s="7">
        <f>+E69+E43</f>
        <v>0</v>
      </c>
      <c r="F71" s="7">
        <f>+F69+F43</f>
        <v>0</v>
      </c>
      <c r="G71" s="7">
        <f>C71+D71+E71+F71</f>
        <v>3670.26</v>
      </c>
      <c r="H71" s="7">
        <f>+H69+H43</f>
        <v>-28486.739999999998</v>
      </c>
      <c r="J71" s="16"/>
    </row>
    <row r="72" spans="4:10" ht="16.5" thickBot="1" thickTop="1">
      <c r="D72"/>
      <c r="E72"/>
      <c r="F72"/>
      <c r="J72" s="16"/>
    </row>
    <row r="73" spans="1:10" ht="15.75" thickBot="1">
      <c r="A73" t="s">
        <v>41</v>
      </c>
      <c r="B73" s="7">
        <f aca="true" t="shared" si="3" ref="B73:H73">+B21-B71</f>
        <v>156</v>
      </c>
      <c r="C73" s="7">
        <f t="shared" si="3"/>
        <v>1373.7399999999998</v>
      </c>
      <c r="D73" s="7">
        <f>+D21-D71</f>
        <v>-300</v>
      </c>
      <c r="E73" s="7">
        <f t="shared" si="3"/>
        <v>0</v>
      </c>
      <c r="F73" s="7">
        <f t="shared" si="3"/>
        <v>0</v>
      </c>
      <c r="G73" s="7">
        <f>C73+D73+E73+F73</f>
        <v>1073.7399999999998</v>
      </c>
      <c r="H73" s="7">
        <f t="shared" si="3"/>
        <v>917.739999999998</v>
      </c>
      <c r="J73" s="18"/>
    </row>
    <row r="74" ht="15.75" thickTop="1">
      <c r="J74" s="16"/>
    </row>
    <row r="75" ht="15">
      <c r="J75" s="16"/>
    </row>
  </sheetData>
  <sheetProtection/>
  <mergeCells count="4">
    <mergeCell ref="A24:B24"/>
    <mergeCell ref="A1:B1"/>
    <mergeCell ref="B25:B26"/>
    <mergeCell ref="I16:I17"/>
  </mergeCells>
  <printOptions/>
  <pageMargins left="0.7" right="0.7" top="0.75" bottom="0.75" header="0.3" footer="0.3"/>
  <pageSetup horizontalDpi="600" verticalDpi="600" orientation="landscape" scale="62" r:id="rId1"/>
  <rowBreaks count="1" manualBreakCount="1">
    <brk id="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4">
      <selection activeCell="A4" sqref="A4"/>
    </sheetView>
  </sheetViews>
  <sheetFormatPr defaultColWidth="9.140625" defaultRowHeight="15"/>
  <cols>
    <col min="1" max="1" width="9.7109375" style="0" bestFit="1" customWidth="1"/>
    <col min="2" max="2" width="16.7109375" style="0" customWidth="1"/>
    <col min="4" max="4" width="11.57421875" style="14" bestFit="1" customWidth="1"/>
    <col min="5" max="5" width="9.7109375" style="0" bestFit="1" customWidth="1"/>
    <col min="7" max="7" width="11.57421875" style="0" bestFit="1" customWidth="1"/>
    <col min="9" max="9" width="9.7109375" style="0" bestFit="1" customWidth="1"/>
  </cols>
  <sheetData>
    <row r="1" spans="1:4" ht="15">
      <c r="A1" s="23" t="s">
        <v>51</v>
      </c>
      <c r="B1" s="23"/>
      <c r="C1" s="23"/>
      <c r="D1" s="23"/>
    </row>
    <row r="2" spans="1:9" ht="15">
      <c r="A2" s="25" t="s">
        <v>52</v>
      </c>
      <c r="B2" s="25"/>
      <c r="C2" s="25"/>
      <c r="D2" s="25"/>
      <c r="I2" s="26"/>
    </row>
    <row r="3" spans="1:4" ht="15">
      <c r="A3" s="27">
        <v>41333</v>
      </c>
      <c r="B3" s="25"/>
      <c r="C3" s="25"/>
      <c r="D3" s="25"/>
    </row>
    <row r="6" spans="1:7" ht="15">
      <c r="A6" s="28" t="s">
        <v>53</v>
      </c>
      <c r="B6" s="28"/>
      <c r="C6" s="28"/>
      <c r="D6" s="14">
        <v>121174.97</v>
      </c>
      <c r="G6" s="14"/>
    </row>
    <row r="8" spans="1:4" ht="15">
      <c r="A8" s="28" t="s">
        <v>54</v>
      </c>
      <c r="B8" s="28"/>
      <c r="C8" s="28"/>
      <c r="D8" s="14">
        <f>5472.37+930.06+1710.16+4675.65+7459.38+2343.68+4943.59+2336.52+580.73+624.67</f>
        <v>31076.809999999998</v>
      </c>
    </row>
    <row r="9" spans="1:4" ht="15">
      <c r="A9" t="s">
        <v>55</v>
      </c>
      <c r="D9" s="14">
        <f>530+550+843.27+432+2362.32+545.92+496+342.79+294.89+364.96+396+255+50-1900-68.63-60.35-1600-595</f>
        <v>3239.17</v>
      </c>
    </row>
    <row r="10" spans="1:4" ht="15">
      <c r="A10" s="24" t="s">
        <v>56</v>
      </c>
      <c r="B10" s="24"/>
      <c r="C10" s="24"/>
      <c r="D10" s="14">
        <f>3.27+234.99+568.42+885.13+52+639.02+621.96+42+50+80+3+172.03+843.27+100+350+40</f>
        <v>4685.09</v>
      </c>
    </row>
    <row r="14" spans="1:3" ht="15">
      <c r="A14" s="24" t="s">
        <v>57</v>
      </c>
      <c r="B14" s="24"/>
      <c r="C14" s="24"/>
    </row>
    <row r="15" spans="1:4" ht="15">
      <c r="A15" s="24" t="s">
        <v>58</v>
      </c>
      <c r="B15" s="24"/>
      <c r="D15" s="14">
        <v>1000</v>
      </c>
    </row>
    <row r="16" spans="1:4" ht="15">
      <c r="A16" s="24" t="s">
        <v>59</v>
      </c>
      <c r="B16" s="24"/>
      <c r="D16" s="14">
        <v>1500</v>
      </c>
    </row>
    <row r="17" spans="1:4" ht="15">
      <c r="A17" s="24" t="s">
        <v>12</v>
      </c>
      <c r="B17" s="24"/>
      <c r="D17" s="14">
        <f>12930+900+300</f>
        <v>14130</v>
      </c>
    </row>
    <row r="18" spans="1:4" ht="15">
      <c r="A18" s="24" t="s">
        <v>60</v>
      </c>
      <c r="B18" s="24"/>
      <c r="D18" s="14">
        <v>4000</v>
      </c>
    </row>
    <row r="19" ht="15.75" thickBot="1"/>
    <row r="20" spans="1:4" ht="15.75" thickBot="1">
      <c r="A20" s="24" t="s">
        <v>61</v>
      </c>
      <c r="B20" s="24"/>
      <c r="D20" s="8">
        <f>SUM(D8:D18)</f>
        <v>59631.06999999999</v>
      </c>
    </row>
    <row r="21" ht="15.75" thickTop="1"/>
    <row r="23" ht="15">
      <c r="A23" t="s">
        <v>62</v>
      </c>
    </row>
    <row r="25" spans="1:5" ht="15">
      <c r="A25" t="s">
        <v>63</v>
      </c>
      <c r="D25" s="14">
        <v>9250</v>
      </c>
      <c r="E25" s="26">
        <v>41774</v>
      </c>
    </row>
    <row r="26" spans="1:5" ht="15">
      <c r="A26" t="s">
        <v>64</v>
      </c>
      <c r="D26" s="14">
        <v>690</v>
      </c>
      <c r="E26" s="26">
        <v>41852</v>
      </c>
    </row>
    <row r="27" ht="15.75" thickBot="1"/>
    <row r="28" spans="1:4" ht="15.75" thickBot="1">
      <c r="A28" t="s">
        <v>65</v>
      </c>
      <c r="D28" s="8">
        <f>+D6-D20-D25-D26</f>
        <v>51603.90000000001</v>
      </c>
    </row>
    <row r="29" ht="15.75" thickTop="1"/>
    <row r="31" spans="1:4" ht="15">
      <c r="A31" t="s">
        <v>66</v>
      </c>
      <c r="D31" s="14">
        <v>20116.8</v>
      </c>
    </row>
    <row r="32" ht="15.75" thickBot="1"/>
    <row r="33" ht="15.75" thickBot="1">
      <c r="D33" s="8">
        <f>+D28+D31</f>
        <v>71720.70000000001</v>
      </c>
    </row>
    <row r="34" ht="15.75" thickTop="1"/>
  </sheetData>
  <sheetProtection/>
  <mergeCells count="12">
    <mergeCell ref="A14:C14"/>
    <mergeCell ref="A15:B15"/>
    <mergeCell ref="A16:B16"/>
    <mergeCell ref="A17:B17"/>
    <mergeCell ref="A18:B18"/>
    <mergeCell ref="A20:B20"/>
    <mergeCell ref="A1:D1"/>
    <mergeCell ref="A2:D2"/>
    <mergeCell ref="A3:D3"/>
    <mergeCell ref="A6:C6"/>
    <mergeCell ref="A8:C8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Moura</dc:creator>
  <cp:keywords/>
  <dc:description/>
  <cp:lastModifiedBy>De Moura</cp:lastModifiedBy>
  <dcterms:created xsi:type="dcterms:W3CDTF">2013-03-09T23:37:28Z</dcterms:created>
  <dcterms:modified xsi:type="dcterms:W3CDTF">2014-03-28T22:44:07Z</dcterms:modified>
  <cp:category/>
  <cp:version/>
  <cp:contentType/>
  <cp:contentStatus/>
</cp:coreProperties>
</file>